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<sst xmlns="http://schemas.openxmlformats.org/spreadsheetml/2006/main" count="70" uniqueCount="67">
  <si>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</si>
  <si>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</si>
  <si>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</si>
  <si>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</si>
  <si>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</si>
  <si>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</si>
  <si>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</si>
  <si>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</si>
  <si>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</si>
  <si>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</si>
  <si>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</si>
  <si>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</si>
  <si>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</si>
  <si>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</si>
  <si>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</si>
  <si>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</si>
  <si>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</si>
  <si>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</si>
  <si>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</si>
  <si>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</si>
  <si>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</si>
  <si>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</si>
  <si>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</si>
  <si>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</si>
  <si>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</si>
  <si>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</si>
  <si>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</si>
  <si>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</si>
  <si>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</si>
  <si>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</si>
  <si>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</si>
  <si>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</si>
  <si>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</si>
  <si>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</si>
  <si>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</si>
  <si>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</si>
  <si>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</si>
  <si>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</si>
  <si>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</si>
  <si>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</si>
  <si>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</si>
  <si>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</si>
  <si>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</si>
  <si>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</si>
  <si>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</si>
  <si>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</si>
  <si>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</si>
  <si>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</si>
  <si>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</si>
  <si>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</si>
  <si>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</si>
  <si>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Уточнений  план на 2023  рік (тис.грн.)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</si>
  <si>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</si>
  <si>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</si>
  <si>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Уточнений план на 2023  рік (тис.грн.)</t>
  </si>
  <si>
    <t>Податкові надходження</t>
  </si>
  <si>
    <t>Податок на прибуток підприємств</t>
  </si>
  <si>
    <t>Частина чистого прибутку (доходу) державних або комунальних підприємств, що вилучається до відповідного бюджету</t>
  </si>
  <si>
    <t>Виконання Ніжинського районного бюджету за січень-вересень 2023 року</t>
  </si>
  <si>
    <t>Уточнений  план за 9 місяців 2023 року (тис.грн.)</t>
  </si>
  <si>
    <t>Виконано за 9 місяців 2023  року (тис.грн.)</t>
  </si>
  <si>
    <t>Виконання до уточненого  плану за 9 місяців 2023  року (%)</t>
  </si>
  <si>
    <t>3242</t>
  </si>
  <si>
    <t>Інші заходи у сфері соціального захисту і соціального забезпечення</t>
  </si>
  <si>
    <t>Виконання  Ніжинського районного бюджету за 9 місяців 2023 року</t>
  </si>
  <si>
    <t>Виконано за 9 місяців 2023 року (тис.грн.)</t>
  </si>
  <si>
    <t>Виконання до уточненого  плану за 9 місяців 2023 року (%)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</si>
</sst>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  <numFmt numFmtId="182" formatCode="[$-422]d\ mmmm\ yyyy&quot; р.&quot;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66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175" fontId="22" fillId="27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vertical="center"/>
    </xf>
    <xf numFmtId="0" fontId="22" fillId="27" borderId="13" xfId="0" applyFont="1" applyFill="1" applyBorder="1" applyAlignment="1">
      <alignment/>
    </xf>
    <xf numFmtId="0" fontId="0" fillId="0" borderId="13" xfId="0" applyFont="1" applyBorder="1" applyAlignment="1">
      <alignment horizontal="left" vertical="center"/>
    </xf>
    <xf numFmtId="4" fontId="0" fillId="0" borderId="13" xfId="0" applyNumberFormat="1" applyFont="1" applyBorder="1" applyAlignment="1">
      <alignment horizontal="left" vertical="center" wrapText="1"/>
    </xf>
    <xf numFmtId="2" fontId="40" fillId="0" borderId="13" xfId="0" applyNumberFormat="1" applyFont="1" applyFill="1" applyBorder="1" applyAlignment="1">
      <alignment horizontal="right" vertical="center" wrapText="1"/>
    </xf>
    <xf numFmtId="0" fontId="38" fillId="28" borderId="13" xfId="0" applyFont="1" applyFill="1" applyBorder="1" applyAlignment="1">
      <alignment horizontal="left" vertical="center"/>
    </xf>
    <xf numFmtId="4" fontId="38" fillId="28" borderId="13" xfId="0" applyNumberFormat="1" applyFont="1" applyFill="1" applyBorder="1" applyAlignment="1">
      <alignment horizontal="left" vertical="center" wrapText="1"/>
    </xf>
    <xf numFmtId="2" fontId="24" fillId="28" borderId="13" xfId="0" applyNumberFormat="1" applyFont="1" applyFill="1" applyBorder="1" applyAlignment="1">
      <alignment horizontal="right" vertical="center" wrapText="1"/>
    </xf>
    <xf numFmtId="0" fontId="25" fillId="28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13" xfId="0" applyBorder="1" applyAlignment="1">
      <alignment horizontal="left" vertical="center"/>
    </xf>
    <xf numFmtId="0" fontId="0" fillId="28" borderId="13" xfId="0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/>
    </xf>
    <xf numFmtId="0" fontId="38" fillId="28" borderId="13" xfId="0" applyFont="1" applyFill="1" applyBorder="1" applyAlignment="1">
      <alignment vertical="center"/>
    </xf>
    <xf numFmtId="4" fontId="38" fillId="28" borderId="13" xfId="0" applyNumberFormat="1" applyFont="1" applyFill="1" applyBorder="1" applyAlignment="1">
      <alignment vertical="center" wrapText="1"/>
    </xf>
    <xf numFmtId="2" fontId="40" fillId="28" borderId="13" xfId="0" applyNumberFormat="1" applyFont="1" applyFill="1" applyBorder="1" applyAlignment="1">
      <alignment horizontal="right" vertical="center" wrapText="1"/>
    </xf>
    <xf numFmtId="0" fontId="1" fillId="28" borderId="13" xfId="0" applyFont="1" applyFill="1" applyBorder="1" applyAlignment="1">
      <alignment vertical="center"/>
    </xf>
    <xf numFmtId="4" fontId="1" fillId="28" borderId="13" xfId="0" applyNumberFormat="1" applyFont="1" applyFill="1" applyBorder="1" applyAlignment="1">
      <alignment vertical="center" wrapText="1"/>
    </xf>
    <xf numFmtId="2" fontId="38" fillId="28" borderId="13" xfId="0" applyNumberFormat="1" applyFont="1" applyFill="1" applyBorder="1" applyAlignment="1">
      <alignment vertical="center"/>
    </xf>
    <xf numFmtId="0" fontId="22" fillId="27" borderId="13" xfId="114" applyFont="1" applyFill="1" applyBorder="1" applyAlignment="1">
      <alignment vertical="center" wrapText="1"/>
      <protection/>
    </xf>
    <xf numFmtId="0" fontId="22" fillId="27" borderId="13" xfId="114" applyFont="1" applyFill="1" applyBorder="1" applyAlignment="1">
      <alignment horizontal="center" vertical="center"/>
      <protection/>
    </xf>
    <xf numFmtId="0" fontId="23" fillId="0" borderId="13" xfId="114" applyFont="1" applyBorder="1" applyAlignment="1">
      <alignment vertical="center" wrapText="1"/>
      <protection/>
    </xf>
    <xf numFmtId="0" fontId="23" fillId="0" borderId="13" xfId="114" applyFont="1" applyBorder="1" applyAlignment="1">
      <alignment horizontal="center" vertical="center"/>
      <protection/>
    </xf>
    <xf numFmtId="176" fontId="38" fillId="28" borderId="13" xfId="0" applyNumberFormat="1" applyFont="1" applyFill="1" applyBorder="1" applyAlignment="1">
      <alignment vertical="center"/>
    </xf>
    <xf numFmtId="175" fontId="23" fillId="27" borderId="13" xfId="0" applyNumberFormat="1" applyFont="1" applyFill="1" applyBorder="1" applyAlignment="1">
      <alignment horizontal="center" vertical="center"/>
    </xf>
    <xf numFmtId="4" fontId="22" fillId="27" borderId="13" xfId="114" applyNumberFormat="1" applyFont="1" applyFill="1" applyBorder="1" applyAlignment="1">
      <alignment vertical="center"/>
      <protection/>
    </xf>
    <xf numFmtId="0" fontId="22" fillId="0" borderId="13" xfId="114" applyFont="1" applyBorder="1" applyAlignment="1">
      <alignment horizontal="center" vertical="center"/>
      <protection/>
    </xf>
    <xf numFmtId="0" fontId="22" fillId="0" borderId="13" xfId="114" applyFont="1" applyBorder="1" applyAlignment="1">
      <alignment vertical="center" wrapText="1"/>
      <protection/>
    </xf>
    <xf numFmtId="4" fontId="22" fillId="0" borderId="13" xfId="114" applyNumberFormat="1" applyFont="1" applyBorder="1" applyAlignment="1">
      <alignment vertical="center"/>
      <protection/>
    </xf>
    <xf numFmtId="0" fontId="23" fillId="0" borderId="13" xfId="0" applyFont="1" applyBorder="1" applyAlignment="1">
      <alignment/>
    </xf>
    <xf numFmtId="4" fontId="23" fillId="0" borderId="13" xfId="114" applyNumberFormat="1" applyFont="1" applyBorder="1" applyAlignment="1">
      <alignment vertical="center"/>
      <protection/>
    </xf>
    <xf numFmtId="173" fontId="22" fillId="27" borderId="13" xfId="0" applyNumberFormat="1" applyFont="1" applyFill="1" applyBorder="1" applyAlignment="1">
      <alignment horizontal="center"/>
    </xf>
    <xf numFmtId="0" fontId="23" fillId="27" borderId="13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2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2 3" xfId="100"/>
    <cellStyle name="Звичайний 2 4" xfId="101"/>
    <cellStyle name="Звичайний 3" xfId="102"/>
    <cellStyle name="Зв'язана клітинка" xfId="103"/>
    <cellStyle name="Итог" xfId="104"/>
    <cellStyle name="Контрольна клітинка" xfId="105"/>
    <cellStyle name="Контрольная ячейка" xfId="106"/>
    <cellStyle name="Назва" xfId="107"/>
    <cellStyle name="Название" xfId="108"/>
    <cellStyle name="Нейтральный" xfId="109"/>
    <cellStyle name="Обчислення" xfId="110"/>
    <cellStyle name="Обычный 2" xfId="111"/>
    <cellStyle name="Обычный 2 2" xfId="112"/>
    <cellStyle name="Обычный 2 3" xfId="113"/>
    <cellStyle name="Обычный 2 4" xfId="114"/>
    <cellStyle name="Обычный 3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ечание 2" xfId="122"/>
    <cellStyle name="Примітка" xfId="123"/>
    <cellStyle name="Примітка 2" xfId="124"/>
    <cellStyle name="Примітка 3" xfId="125"/>
    <cellStyle name="Percent" xfId="126"/>
    <cellStyle name="Результат" xfId="127"/>
    <cellStyle name="Связанная ячейка" xfId="128"/>
    <cellStyle name="Середній" xfId="129"/>
    <cellStyle name="Стиль 1" xfId="130"/>
    <cellStyle name="Текст попередження" xfId="131"/>
    <cellStyle name="Текст пояснення" xfId="132"/>
    <cellStyle name="Текст предупреждения" xfId="133"/>
    <cellStyle name="Comma" xfId="134"/>
    <cellStyle name="Comma [0]" xfId="135"/>
    <cellStyle name="Хороший" xfId="136"/>
  </cellStyles>
  <dxfs count="1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53" t="s">
        <v>64</v>
      </c>
      <c r="B1" s="53"/>
      <c r="C1" s="53"/>
      <c r="D1" s="53"/>
      <c r="E1" s="53"/>
    </row>
    <row r="2" spans="1:5" s="7" customFormat="1" ht="30" customHeight="1">
      <c r="A2" s="54" t="s">
        <v>37</v>
      </c>
      <c r="B2" s="54"/>
      <c r="C2" s="54"/>
      <c r="D2" s="54"/>
      <c r="E2" s="54"/>
    </row>
    <row r="3" spans="1:6" ht="131.25">
      <c r="A3" s="17" t="s">
        <v>18</v>
      </c>
      <c r="B3" s="16" t="s">
        <v>19</v>
      </c>
      <c r="C3" s="15" t="s">
        <v>54</v>
      </c>
      <c r="D3" s="15" t="s">
        <v>59</v>
      </c>
      <c r="E3" s="15" t="s">
        <v>65</v>
      </c>
      <c r="F3" s="15" t="s">
        <v>66</v>
      </c>
    </row>
    <row r="4" spans="1:40" s="27" customFormat="1" ht="18">
      <c r="A4" s="24">
        <v>10000000</v>
      </c>
      <c r="B4" s="25" t="s">
        <v>55</v>
      </c>
      <c r="C4" s="26">
        <v>0</v>
      </c>
      <c r="D4" s="26">
        <v>0</v>
      </c>
      <c r="E4" s="26">
        <v>-6.419</v>
      </c>
      <c r="F4" s="26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0" ht="18">
      <c r="A5" s="21">
        <v>11020200</v>
      </c>
      <c r="B5" s="22" t="s">
        <v>56</v>
      </c>
      <c r="C5" s="23">
        <v>0</v>
      </c>
      <c r="D5" s="23">
        <v>0</v>
      </c>
      <c r="E5" s="23">
        <v>-6.314</v>
      </c>
      <c r="F5" s="35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</row>
    <row r="6" spans="1:6" ht="18">
      <c r="A6" s="36" t="s">
        <v>42</v>
      </c>
      <c r="B6" s="37" t="s">
        <v>43</v>
      </c>
      <c r="C6" s="32">
        <v>1300</v>
      </c>
      <c r="D6" s="32">
        <v>818</v>
      </c>
      <c r="E6" s="38">
        <v>1178.6</v>
      </c>
      <c r="F6" s="32">
        <f aca="true" t="shared" si="0" ref="F6:F21">IF(D6=0,0,E6/D6*100)</f>
        <v>144.08312958435206</v>
      </c>
    </row>
    <row r="7" spans="1:6" ht="25.5">
      <c r="A7" s="30">
        <v>21010000</v>
      </c>
      <c r="B7" s="14" t="s">
        <v>57</v>
      </c>
      <c r="C7" s="19">
        <v>0</v>
      </c>
      <c r="D7" s="19">
        <v>0</v>
      </c>
      <c r="E7" s="19">
        <v>0.3</v>
      </c>
      <c r="F7" s="32">
        <f t="shared" si="0"/>
        <v>0</v>
      </c>
    </row>
    <row r="8" spans="1:6" ht="18">
      <c r="A8" s="33" t="s">
        <v>20</v>
      </c>
      <c r="B8" s="34" t="s">
        <v>21</v>
      </c>
      <c r="C8" s="32">
        <v>500</v>
      </c>
      <c r="D8" s="32">
        <v>348</v>
      </c>
      <c r="E8" s="32">
        <v>423.8</v>
      </c>
      <c r="F8" s="32">
        <f t="shared" si="0"/>
        <v>121.78160919540231</v>
      </c>
    </row>
    <row r="9" spans="1:6" ht="38.25">
      <c r="A9" s="13" t="s">
        <v>22</v>
      </c>
      <c r="B9" s="14" t="s">
        <v>23</v>
      </c>
      <c r="C9" s="19">
        <v>25</v>
      </c>
      <c r="D9" s="19">
        <v>18</v>
      </c>
      <c r="E9" s="19">
        <v>3.5</v>
      </c>
      <c r="F9" s="32">
        <f t="shared" si="0"/>
        <v>19.444444444444446</v>
      </c>
    </row>
    <row r="10" spans="1:6" ht="25.5">
      <c r="A10" s="13" t="s">
        <v>24</v>
      </c>
      <c r="B10" s="14" t="s">
        <v>25</v>
      </c>
      <c r="C10" s="19">
        <v>475</v>
      </c>
      <c r="D10" s="19">
        <v>330</v>
      </c>
      <c r="E10" s="19">
        <v>420.4</v>
      </c>
      <c r="F10" s="32">
        <f t="shared" si="0"/>
        <v>127.39393939393939</v>
      </c>
    </row>
    <row r="11" spans="1:6" ht="47.25">
      <c r="A11" s="33" t="s">
        <v>26</v>
      </c>
      <c r="B11" s="34" t="s">
        <v>27</v>
      </c>
      <c r="C11" s="32">
        <v>800</v>
      </c>
      <c r="D11" s="32">
        <v>470</v>
      </c>
      <c r="E11" s="32">
        <v>675.9</v>
      </c>
      <c r="F11" s="32">
        <f t="shared" si="0"/>
        <v>143.80851063829786</v>
      </c>
    </row>
    <row r="12" spans="1:6" ht="38.25">
      <c r="A12" s="13" t="s">
        <v>28</v>
      </c>
      <c r="B12" s="14" t="s">
        <v>44</v>
      </c>
      <c r="C12" s="19">
        <v>800</v>
      </c>
      <c r="D12" s="19">
        <v>470</v>
      </c>
      <c r="E12" s="19">
        <v>675.9</v>
      </c>
      <c r="F12" s="32">
        <f t="shared" si="0"/>
        <v>143.80851063829786</v>
      </c>
    </row>
    <row r="13" spans="1:6" ht="18">
      <c r="A13" s="33" t="s">
        <v>29</v>
      </c>
      <c r="B13" s="34" t="s">
        <v>15</v>
      </c>
      <c r="C13" s="32">
        <v>0</v>
      </c>
      <c r="D13" s="32">
        <v>0</v>
      </c>
      <c r="E13" s="32">
        <v>78.6</v>
      </c>
      <c r="F13" s="32">
        <f t="shared" si="0"/>
        <v>0</v>
      </c>
    </row>
    <row r="14" spans="1:6" ht="18">
      <c r="A14" s="13" t="s">
        <v>30</v>
      </c>
      <c r="B14" s="14" t="s">
        <v>15</v>
      </c>
      <c r="C14" s="19">
        <v>0</v>
      </c>
      <c r="D14" s="19">
        <v>0</v>
      </c>
      <c r="E14" s="19">
        <v>78.6</v>
      </c>
      <c r="F14" s="32">
        <f t="shared" si="0"/>
        <v>0</v>
      </c>
    </row>
    <row r="15" spans="1:6" ht="18">
      <c r="A15" s="33" t="s">
        <v>45</v>
      </c>
      <c r="B15" s="34" t="s">
        <v>46</v>
      </c>
      <c r="C15" s="32">
        <v>3731.5</v>
      </c>
      <c r="D15" s="32">
        <v>3410.5</v>
      </c>
      <c r="E15" s="32">
        <v>2965.5</v>
      </c>
      <c r="F15" s="32">
        <f t="shared" si="0"/>
        <v>86.95205981527636</v>
      </c>
    </row>
    <row r="16" spans="1:6" ht="18">
      <c r="A16" s="13" t="s">
        <v>47</v>
      </c>
      <c r="B16" s="14" t="s">
        <v>48</v>
      </c>
      <c r="C16" s="19">
        <v>1284.9</v>
      </c>
      <c r="D16" s="19">
        <v>963.9</v>
      </c>
      <c r="E16" s="19">
        <v>963.9</v>
      </c>
      <c r="F16" s="32">
        <f t="shared" si="0"/>
        <v>100</v>
      </c>
    </row>
    <row r="17" spans="1:6" ht="63">
      <c r="A17" s="33" t="s">
        <v>49</v>
      </c>
      <c r="B17" s="34" t="s">
        <v>50</v>
      </c>
      <c r="C17" s="32">
        <v>1284.9</v>
      </c>
      <c r="D17" s="32">
        <v>963.9</v>
      </c>
      <c r="E17" s="32">
        <v>963.9</v>
      </c>
      <c r="F17" s="32">
        <f t="shared" si="0"/>
        <v>100</v>
      </c>
    </row>
    <row r="18" spans="1:6" ht="18">
      <c r="A18" s="13" t="s">
        <v>31</v>
      </c>
      <c r="B18" s="14" t="s">
        <v>32</v>
      </c>
      <c r="C18" s="19">
        <v>2446.6</v>
      </c>
      <c r="D18" s="19">
        <v>2446.6</v>
      </c>
      <c r="E18" s="19">
        <v>2001.6</v>
      </c>
      <c r="F18" s="32">
        <f t="shared" si="0"/>
        <v>81.81149350118531</v>
      </c>
    </row>
    <row r="19" spans="1:6" ht="18">
      <c r="A19" s="13" t="s">
        <v>33</v>
      </c>
      <c r="B19" s="14" t="s">
        <v>13</v>
      </c>
      <c r="C19" s="19">
        <v>2446.6</v>
      </c>
      <c r="D19" s="19">
        <v>2446.6</v>
      </c>
      <c r="E19" s="19">
        <v>2001.6</v>
      </c>
      <c r="F19" s="32">
        <f t="shared" si="0"/>
        <v>81.81149350118531</v>
      </c>
    </row>
    <row r="20" spans="1:6" ht="18">
      <c r="A20" s="31" t="s">
        <v>34</v>
      </c>
      <c r="B20" s="34" t="s">
        <v>35</v>
      </c>
      <c r="C20" s="32">
        <v>1300</v>
      </c>
      <c r="D20" s="32">
        <f>D6</f>
        <v>818</v>
      </c>
      <c r="E20" s="43">
        <f>E6+E4</f>
        <v>1172.1809999999998</v>
      </c>
      <c r="F20" s="32">
        <f t="shared" si="0"/>
        <v>143.2984107579462</v>
      </c>
    </row>
    <row r="21" spans="1:6" ht="18">
      <c r="A21" s="31" t="s">
        <v>34</v>
      </c>
      <c r="B21" s="34" t="s">
        <v>36</v>
      </c>
      <c r="C21" s="32">
        <f>C20+C15</f>
        <v>5031.5</v>
      </c>
      <c r="D21" s="32">
        <f>D20+D15</f>
        <v>4228.5</v>
      </c>
      <c r="E21" s="43">
        <f>E20+E15</f>
        <v>4137.681</v>
      </c>
      <c r="F21" s="32">
        <f t="shared" si="0"/>
        <v>97.85221709826179</v>
      </c>
    </row>
  </sheetData>
  <sheetProtection/>
  <mergeCells count="2">
    <mergeCell ref="A1:E1"/>
    <mergeCell ref="A2:E2"/>
  </mergeCells>
  <conditionalFormatting sqref="A6:A21">
    <cfRule type="expression" priority="1" dxfId="11" stopIfTrue="1">
      <formula>IT6=1</formula>
    </cfRule>
  </conditionalFormatting>
  <conditionalFormatting sqref="B6:B21">
    <cfRule type="expression" priority="2" dxfId="11" stopIfTrue="1">
      <formula>IT6=1</formula>
    </cfRule>
  </conditionalFormatting>
  <conditionalFormatting sqref="C6:C21 D21:E21">
    <cfRule type="expression" priority="3" dxfId="11" stopIfTrue="1">
      <formula>IT6=1</formula>
    </cfRule>
  </conditionalFormatting>
  <conditionalFormatting sqref="D6:D20">
    <cfRule type="expression" priority="4" dxfId="11" stopIfTrue="1">
      <formula>IT6=1</formula>
    </cfRule>
  </conditionalFormatting>
  <conditionalFormatting sqref="E6:E20">
    <cfRule type="expression" priority="5" dxfId="11" stopIfTrue="1">
      <formula>IT6=1</formula>
    </cfRule>
  </conditionalFormatting>
  <conditionalFormatting sqref="F6:F21">
    <cfRule type="expression" priority="6" dxfId="11" stopIfTrue="1">
      <formula>IT6=1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1" customWidth="1"/>
    <col min="4" max="4" width="13.75390625" style="11" customWidth="1"/>
    <col min="5" max="5" width="12.125" style="11" customWidth="1"/>
    <col min="6" max="6" width="16.375" style="11" customWidth="1"/>
  </cols>
  <sheetData>
    <row r="1" spans="1:6" ht="18.75">
      <c r="A1" s="55" t="s">
        <v>58</v>
      </c>
      <c r="B1" s="55"/>
      <c r="C1" s="55"/>
      <c r="D1" s="55"/>
      <c r="E1" s="55"/>
      <c r="F1" s="55"/>
    </row>
    <row r="2" spans="1:6" ht="18.75">
      <c r="A2" s="56" t="s">
        <v>0</v>
      </c>
      <c r="B2" s="56"/>
      <c r="C2" s="56"/>
      <c r="D2" s="56"/>
      <c r="E2" s="56"/>
      <c r="F2" s="56"/>
    </row>
    <row r="4" spans="1:6" s="1" customFormat="1" ht="78.75">
      <c r="A4" s="6" t="s">
        <v>1</v>
      </c>
      <c r="B4" s="6" t="s">
        <v>2</v>
      </c>
      <c r="C4" s="2" t="s">
        <v>51</v>
      </c>
      <c r="D4" s="2" t="s">
        <v>59</v>
      </c>
      <c r="E4" s="2" t="s">
        <v>60</v>
      </c>
      <c r="F4" s="2" t="s">
        <v>61</v>
      </c>
    </row>
    <row r="5" spans="1:6" ht="18.75">
      <c r="A5" s="40" t="s">
        <v>3</v>
      </c>
      <c r="B5" s="39" t="s">
        <v>4</v>
      </c>
      <c r="C5" s="45">
        <f>C6+C7</f>
        <v>2405.3</v>
      </c>
      <c r="D5" s="45">
        <f>D6+D7</f>
        <v>1741.7399999999998</v>
      </c>
      <c r="E5" s="45">
        <f>E6+E7</f>
        <v>1499.5734599999996</v>
      </c>
      <c r="F5" s="18">
        <f>IF(D5=0,"",IF(E5/D5*100&gt;=200,"В/100",E5/D5*100))</f>
        <v>86.09628647214853</v>
      </c>
    </row>
    <row r="6" spans="1:6" ht="100.5" customHeight="1">
      <c r="A6" s="42" t="s">
        <v>5</v>
      </c>
      <c r="B6" s="41" t="s">
        <v>6</v>
      </c>
      <c r="C6" s="50">
        <v>1720.9000000000003</v>
      </c>
      <c r="D6" s="50">
        <v>1281.34</v>
      </c>
      <c r="E6" s="50">
        <v>1216.4119299999998</v>
      </c>
      <c r="F6" s="44">
        <f aca="true" t="shared" si="0" ref="F6:F14">IF(D6=0,"",IF(E6/D6*100&gt;=200,"В/100",E6/D6*100))</f>
        <v>94.9327992570278</v>
      </c>
    </row>
    <row r="7" spans="1:6" ht="37.5">
      <c r="A7" s="42" t="s">
        <v>7</v>
      </c>
      <c r="B7" s="41" t="s">
        <v>8</v>
      </c>
      <c r="C7" s="50">
        <v>684.4</v>
      </c>
      <c r="D7" s="50">
        <v>460.4</v>
      </c>
      <c r="E7" s="50">
        <v>283.16152999999997</v>
      </c>
      <c r="F7" s="44">
        <f t="shared" si="0"/>
        <v>61.503373153779314</v>
      </c>
    </row>
    <row r="8" spans="1:6" ht="131.25">
      <c r="A8" s="40" t="s">
        <v>9</v>
      </c>
      <c r="B8" s="39" t="s">
        <v>10</v>
      </c>
      <c r="C8" s="45">
        <v>886.0524400000002</v>
      </c>
      <c r="D8" s="45">
        <v>886.0524400000002</v>
      </c>
      <c r="E8" s="45">
        <v>651.03092</v>
      </c>
      <c r="F8" s="18">
        <f t="shared" si="0"/>
        <v>73.4754389932045</v>
      </c>
    </row>
    <row r="9" spans="1:6" ht="75">
      <c r="A9" s="40" t="s">
        <v>52</v>
      </c>
      <c r="B9" s="39" t="s">
        <v>53</v>
      </c>
      <c r="C9" s="45">
        <v>47.523</v>
      </c>
      <c r="D9" s="45">
        <v>47.523</v>
      </c>
      <c r="E9" s="45">
        <v>47.52261</v>
      </c>
      <c r="F9" s="18">
        <f t="shared" si="0"/>
        <v>99.99917934473834</v>
      </c>
    </row>
    <row r="10" spans="1:6" ht="37.5">
      <c r="A10" s="40" t="s">
        <v>62</v>
      </c>
      <c r="B10" s="39" t="s">
        <v>63</v>
      </c>
      <c r="C10" s="45">
        <v>80</v>
      </c>
      <c r="D10" s="45">
        <v>80</v>
      </c>
      <c r="E10" s="45">
        <v>56.947770000000006</v>
      </c>
      <c r="F10" s="18">
        <f t="shared" si="0"/>
        <v>71.1847125</v>
      </c>
    </row>
    <row r="11" spans="1:6" ht="37.5">
      <c r="A11" s="40" t="s">
        <v>16</v>
      </c>
      <c r="B11" s="39" t="s">
        <v>17</v>
      </c>
      <c r="C11" s="45">
        <v>273</v>
      </c>
      <c r="D11" s="45">
        <v>273</v>
      </c>
      <c r="E11" s="45">
        <v>0</v>
      </c>
      <c r="F11" s="18">
        <f t="shared" si="0"/>
        <v>0</v>
      </c>
    </row>
    <row r="12" spans="1:6" ht="37.5">
      <c r="A12" s="42" t="s">
        <v>11</v>
      </c>
      <c r="B12" s="41" t="s">
        <v>12</v>
      </c>
      <c r="C12" s="50">
        <v>273</v>
      </c>
      <c r="D12" s="50">
        <v>273</v>
      </c>
      <c r="E12" s="50">
        <v>0</v>
      </c>
      <c r="F12" s="18">
        <f t="shared" si="0"/>
        <v>0</v>
      </c>
    </row>
    <row r="13" spans="1:23" s="3" customFormat="1" ht="36.75" customHeight="1">
      <c r="A13" s="46" t="s">
        <v>38</v>
      </c>
      <c r="B13" s="47" t="s">
        <v>39</v>
      </c>
      <c r="C13" s="48">
        <v>1134.95727</v>
      </c>
      <c r="D13" s="48">
        <v>1134.95727</v>
      </c>
      <c r="E13" s="48">
        <v>635.61</v>
      </c>
      <c r="F13" s="18">
        <f t="shared" si="0"/>
        <v>56.002989434130846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6" ht="37.5">
      <c r="A14" s="42" t="s">
        <v>40</v>
      </c>
      <c r="B14" s="41" t="s">
        <v>41</v>
      </c>
      <c r="C14" s="50">
        <v>1134.95727</v>
      </c>
      <c r="D14" s="50">
        <v>1134.95727</v>
      </c>
      <c r="E14" s="50">
        <v>635.61</v>
      </c>
      <c r="F14" s="18">
        <f t="shared" si="0"/>
        <v>56.002989434130846</v>
      </c>
    </row>
    <row r="15" spans="1:6" ht="18.75">
      <c r="A15" s="49"/>
      <c r="B15" s="20" t="s">
        <v>14</v>
      </c>
      <c r="C15" s="51">
        <f>C5+C8+C9+C10+C11+C13</f>
        <v>4826.832710000001</v>
      </c>
      <c r="D15" s="51">
        <f>D5+D8+D9+D10+D11+D13</f>
        <v>4163.27271</v>
      </c>
      <c r="E15" s="51">
        <f>E5+E8+E9+E10+E11+E13</f>
        <v>2890.68476</v>
      </c>
      <c r="F15" s="52"/>
    </row>
  </sheetData>
  <sheetProtection/>
  <mergeCells count="2">
    <mergeCell ref="A1:F1"/>
    <mergeCell ref="A2:F2"/>
  </mergeCells>
  <conditionalFormatting sqref="A5:A14">
    <cfRule type="expression" priority="1" dxfId="11" stopIfTrue="1">
      <formula>IV5=1</formula>
    </cfRule>
  </conditionalFormatting>
  <conditionalFormatting sqref="B5:B14">
    <cfRule type="expression" priority="2" dxfId="11" stopIfTrue="1">
      <formula>IV5=1</formula>
    </cfRule>
  </conditionalFormatting>
  <conditionalFormatting sqref="C5:C14 D5:E5">
    <cfRule type="expression" priority="3" dxfId="11" stopIfTrue="1">
      <formula>IV5=1</formula>
    </cfRule>
  </conditionalFormatting>
  <conditionalFormatting sqref="D6:D14">
    <cfRule type="expression" priority="4" dxfId="11" stopIfTrue="1">
      <formula>IV6=1</formula>
    </cfRule>
  </conditionalFormatting>
  <conditionalFormatting sqref="E6:E14">
    <cfRule type="expression" priority="5" dxfId="11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2023-10-16T06:40:35Z</dcterms:modified>
  <cp:category/>
  <cp:version/>
  <cp:contentType/>
  <cp:contentStatus/>
</cp:coreProperties>
</file>